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auto TS Struhařov (2)" sheetId="6" r:id="rId1"/>
    <sheet name="auto TS Struhařov pom. výpočty" sheetId="5" r:id="rId2"/>
  </sheets>
  <calcPr calcId="152511"/>
</workbook>
</file>

<file path=xl/calcChain.xml><?xml version="1.0" encoding="utf-8"?>
<calcChain xmlns="http://schemas.openxmlformats.org/spreadsheetml/2006/main">
  <c r="F15" i="6"/>
  <c r="F14"/>
  <c r="F13"/>
  <c r="F12"/>
  <c r="F11"/>
  <c r="F10"/>
  <c r="F9"/>
  <c r="F8"/>
  <c r="F7"/>
  <c r="F6"/>
  <c r="F5"/>
  <c r="F4"/>
  <c r="B36"/>
  <c r="B36" i="5" l="1"/>
  <c r="C16" i="6"/>
  <c r="B37" s="1"/>
  <c r="D15"/>
  <c r="D15" i="5" l="1"/>
  <c r="C16"/>
  <c r="B37" s="1"/>
</calcChain>
</file>

<file path=xl/sharedStrings.xml><?xml version="1.0" encoding="utf-8"?>
<sst xmlns="http://schemas.openxmlformats.org/spreadsheetml/2006/main" count="130" uniqueCount="97">
  <si>
    <t>Klokočná</t>
  </si>
  <si>
    <t>Světice</t>
  </si>
  <si>
    <t>Louňovice</t>
  </si>
  <si>
    <t>Zvánovice</t>
  </si>
  <si>
    <t>Struhařov</t>
  </si>
  <si>
    <t>Svojetice</t>
  </si>
  <si>
    <t>Vyžlovka</t>
  </si>
  <si>
    <t>Černé Voděrady</t>
  </si>
  <si>
    <t>Kaliště</t>
  </si>
  <si>
    <t>Všestary</t>
  </si>
  <si>
    <t>Tehov</t>
  </si>
  <si>
    <t>vzdálenost km</t>
  </si>
  <si>
    <t>1 jízda</t>
  </si>
  <si>
    <t>km při 1x jízda do každé obce</t>
  </si>
  <si>
    <t>spotřeba auta na 100km</t>
  </si>
  <si>
    <t>20l</t>
  </si>
  <si>
    <t>cca  30,-Kč</t>
  </si>
  <si>
    <t xml:space="preserve">1l    nafty  </t>
  </si>
  <si>
    <t>600,-Kč</t>
  </si>
  <si>
    <t>nafta</t>
  </si>
  <si>
    <t>obce</t>
  </si>
  <si>
    <t>chlapci</t>
  </si>
  <si>
    <t>roční mzda</t>
  </si>
  <si>
    <t>měsíční</t>
  </si>
  <si>
    <t>hodina</t>
  </si>
  <si>
    <t>údržba a provoz vozu</t>
  </si>
  <si>
    <t>jedna jízda musí zaplatit</t>
  </si>
  <si>
    <t>řidič+ nafta + provoz</t>
  </si>
  <si>
    <t>nástřel</t>
  </si>
  <si>
    <t>čas řidiče- cesta nakládky vykládka</t>
  </si>
  <si>
    <t xml:space="preserve">minut, tj. </t>
  </si>
  <si>
    <t>7,6 řekněme 8 hodin</t>
  </si>
  <si>
    <t>1x všichni, mimo nás</t>
  </si>
  <si>
    <t>najedeme 168 km přibližně tedy 170 km, což za naftu činí</t>
  </si>
  <si>
    <t>řidič - 8 hodin</t>
  </si>
  <si>
    <t>1 020,-Kč</t>
  </si>
  <si>
    <t>1200,-Kč</t>
  </si>
  <si>
    <t>1km/6Kč</t>
  </si>
  <si>
    <t>1km/7,16Kč</t>
  </si>
  <si>
    <t>336,-Kč</t>
  </si>
  <si>
    <t xml:space="preserve"> budu zkoušet 1km/2,-Kč</t>
  </si>
  <si>
    <t>1km/2,-Kč</t>
  </si>
  <si>
    <t xml:space="preserve"> budu zkoušet 1km/3,-Kč</t>
  </si>
  <si>
    <t>504,- Kč</t>
  </si>
  <si>
    <t xml:space="preserve"> budu zkoušet 1km/4,-Kč</t>
  </si>
  <si>
    <t>672,-</t>
  </si>
  <si>
    <t>pro partnery</t>
  </si>
  <si>
    <t>1km/3,-Kč</t>
  </si>
  <si>
    <t>1km/4,-Kč</t>
  </si>
  <si>
    <t xml:space="preserve">co to znamená???  </t>
  </si>
  <si>
    <t>provoz ???   1.</t>
  </si>
  <si>
    <t>provoz ???   2.</t>
  </si>
  <si>
    <t>provoz ???   3.</t>
  </si>
  <si>
    <t>1. varianta zaplatí</t>
  </si>
  <si>
    <t>2. varianta zaplatí</t>
  </si>
  <si>
    <t>3. varianta zaplatí</t>
  </si>
  <si>
    <t>např Svojetice</t>
  </si>
  <si>
    <t>120,-</t>
  </si>
  <si>
    <t>provoz ???   4.</t>
  </si>
  <si>
    <t xml:space="preserve"> budu zkoušet 1km/7,-Kč</t>
  </si>
  <si>
    <t>1172,-</t>
  </si>
  <si>
    <t>1km/7,-Kč</t>
  </si>
  <si>
    <r>
      <t xml:space="preserve">celkem za 1km=6+7,16+2= </t>
    </r>
    <r>
      <rPr>
        <b/>
        <sz val="11"/>
        <color rgb="FFFF0000"/>
        <rFont val="Calibri"/>
        <family val="2"/>
        <charset val="238"/>
        <scheme val="minor"/>
      </rPr>
      <t>15,16 Kč</t>
    </r>
  </si>
  <si>
    <r>
      <t>celkem za 1km=6+7,16+3=</t>
    </r>
    <r>
      <rPr>
        <sz val="11"/>
        <color rgb="FFFF0000"/>
        <rFont val="Calibri"/>
        <family val="2"/>
        <charset val="238"/>
        <scheme val="minor"/>
      </rPr>
      <t xml:space="preserve"> 16,16 Kč</t>
    </r>
  </si>
  <si>
    <r>
      <t xml:space="preserve">celkem za 1km=6+7,16+4= </t>
    </r>
    <r>
      <rPr>
        <sz val="11"/>
        <color rgb="FFFF0000"/>
        <rFont val="Calibri"/>
        <family val="2"/>
        <charset val="238"/>
        <scheme val="minor"/>
      </rPr>
      <t>17,16 Kč</t>
    </r>
  </si>
  <si>
    <r>
      <t>4. varianta zaplatí celkem za 1 km= 6+7,16+7=</t>
    </r>
    <r>
      <rPr>
        <sz val="11"/>
        <color rgb="FFFF0000"/>
        <rFont val="Calibri"/>
        <family val="2"/>
        <charset val="238"/>
        <scheme val="minor"/>
      </rPr>
      <t>20,16 Kč</t>
    </r>
  </si>
  <si>
    <t>při provozu 222 000 musíme tedy ujet 222 000 : 7 ´= 31 714 km nereálné</t>
  </si>
  <si>
    <t>při provozu 150 000</t>
  </si>
  <si>
    <t>to je snad únosné ????</t>
  </si>
  <si>
    <t>toto jen jízda pro partnery</t>
  </si>
  <si>
    <t>150 000 : 7 = 21 428 km  nereálné</t>
  </si>
  <si>
    <t>cesta do Radimy a zpět 42 km</t>
  </si>
  <si>
    <t>ALE</t>
  </si>
  <si>
    <t>kč na 1km</t>
  </si>
  <si>
    <t>Náklady na svozový den</t>
  </si>
  <si>
    <t xml:space="preserve">servisní prohlídka auta a háku,destičky, brzdy, pojištění+havarijko, silniční daň </t>
  </si>
  <si>
    <t>servisní prohlídka auta a háku - 20 000</t>
  </si>
  <si>
    <t>brzdy a destičky - 2 000</t>
  </si>
  <si>
    <t>pojištění+havarijko - ??????</t>
  </si>
  <si>
    <t>silniční daň - ??????</t>
  </si>
  <si>
    <t>zatím odhad, nevíme pojištění+havarijko a silniční daň</t>
  </si>
  <si>
    <t>nájem 35 800,-</t>
  </si>
  <si>
    <t>nafta je cca 6Kč/1 km</t>
  </si>
  <si>
    <t>řidič je cca 7,16Kč/1km</t>
  </si>
  <si>
    <t>Předpokládáme, že kontejnery ze všech obcí svezeme v 1 dni za cca 8 hod a najedeme cca 168 km.</t>
  </si>
  <si>
    <t>roční mzda + odvody (super hrubá mzda)</t>
  </si>
  <si>
    <t>pojištění+havarijko - 43 300</t>
  </si>
  <si>
    <t>Předpokládáme, že pracovní doba řidiče při 1 svozu pro všechny obce bude cca 8 hod, hodinová "super" hrubá</t>
  </si>
  <si>
    <t>servisní prohlídka auta a háku - 20 000, brzdy a destičky - 2 000</t>
  </si>
  <si>
    <r>
      <t xml:space="preserve">Předpokládáme, že celkové náklady na údržbu a provoz vozu budou celkem  </t>
    </r>
    <r>
      <rPr>
        <b/>
        <sz val="11"/>
        <color theme="1"/>
        <rFont val="Calibri"/>
        <family val="2"/>
        <charset val="238"/>
        <scheme val="minor"/>
      </rPr>
      <t>20 000 + 2 000 + 20 000 + 43 300 + 35 800 =  121 100 Kč</t>
    </r>
  </si>
  <si>
    <r>
      <t>Dále předpokládáme, že auto bude jezdit pravidelně 1x v týdnu, což činní za rok 52 svozů. Náklad na 1 svoz</t>
    </r>
    <r>
      <rPr>
        <b/>
        <sz val="11"/>
        <color theme="1"/>
        <rFont val="Calibri"/>
        <family val="2"/>
        <charset val="238"/>
        <scheme val="minor"/>
      </rPr>
      <t xml:space="preserve"> 121 100/52 = 2 328 Kč/svoz</t>
    </r>
  </si>
  <si>
    <r>
      <t xml:space="preserve">mzda je 201 kč/hod. Celkový náklad na 1 svoz  </t>
    </r>
    <r>
      <rPr>
        <b/>
        <sz val="11"/>
        <rFont val="Calibri"/>
        <family val="2"/>
        <charset val="238"/>
        <scheme val="minor"/>
      </rPr>
      <t>8 * 201= 1608 kč/ svoz.</t>
    </r>
  </si>
  <si>
    <r>
      <t xml:space="preserve">Spotřeba nafty při tomto předpokladu vychází </t>
    </r>
    <r>
      <rPr>
        <b/>
        <sz val="11"/>
        <rFont val="Calibri"/>
        <family val="2"/>
        <charset val="238"/>
        <scheme val="minor"/>
      </rPr>
      <t>172 * 6 = 1032 kč/svoz.</t>
    </r>
  </si>
  <si>
    <r>
      <t xml:space="preserve"> Z těchto údajů vypočítáme náklady na svozový den   </t>
    </r>
    <r>
      <rPr>
        <b/>
        <sz val="11"/>
        <color theme="1"/>
        <rFont val="Calibri"/>
        <family val="2"/>
        <charset val="238"/>
        <scheme val="minor"/>
      </rPr>
      <t>121 100/ 52 + 8 * 201 + 172*6 = 4968,85 kč/svoz</t>
    </r>
  </si>
  <si>
    <r>
      <t xml:space="preserve">Přepočet na 1 Km  </t>
    </r>
    <r>
      <rPr>
        <b/>
        <sz val="11"/>
        <color theme="1"/>
        <rFont val="Calibri"/>
        <family val="2"/>
        <charset val="238"/>
        <scheme val="minor"/>
      </rPr>
      <t>4 968,85/172 = 28,89 Kč/km</t>
    </r>
  </si>
  <si>
    <t>náhlé opravy + Sharlock - (5 000 + 15 000) 20 000</t>
  </si>
  <si>
    <t>Cena za svoz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</si>
</sst>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Protection="0">
      <alignment horizontal="right"/>
    </xf>
  </cellStyleXfs>
  <cellXfs count="2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4" fillId="0" borderId="0" xfId="0" applyFont="1"/>
    <xf numFmtId="0" fontId="4" fillId="3" borderId="1" xfId="0" applyFont="1" applyFill="1" applyBorder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3" fontId="0" fillId="0" borderId="1" xfId="0" applyNumberFormat="1" applyBorder="1"/>
    <xf numFmtId="0" fontId="4" fillId="3" borderId="2" xfId="0" applyFont="1" applyFill="1" applyBorder="1"/>
    <xf numFmtId="0" fontId="4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0" fillId="0" borderId="0" xfId="0" applyFill="1"/>
    <xf numFmtId="0" fontId="0" fillId="4" borderId="0" xfId="0" applyFill="1"/>
    <xf numFmtId="164" fontId="0" fillId="0" borderId="0" xfId="0" applyNumberFormat="1"/>
    <xf numFmtId="0" fontId="0" fillId="0" borderId="0" xfId="0" applyFill="1" applyBorder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right"/>
    </xf>
    <xf numFmtId="0" fontId="6" fillId="5" borderId="0" xfId="0" applyFont="1" applyFill="1"/>
    <xf numFmtId="0" fontId="0" fillId="5" borderId="0" xfId="0" applyFill="1"/>
    <xf numFmtId="164" fontId="0" fillId="5" borderId="0" xfId="0" applyNumberFormat="1" applyFill="1" applyAlignment="1">
      <alignment horizontal="left"/>
    </xf>
    <xf numFmtId="164" fontId="4" fillId="5" borderId="0" xfId="0" applyNumberFormat="1" applyFont="1" applyFill="1" applyAlignment="1">
      <alignment horizontal="left"/>
    </xf>
  </cellXfs>
  <cellStyles count="2">
    <cellStyle name="čárky" xfId="1" builtinId="3" customBuiltin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4"/>
  <sheetViews>
    <sheetView tabSelected="1" topLeftCell="A10" workbookViewId="0">
      <selection activeCell="F17" sqref="F17"/>
    </sheetView>
  </sheetViews>
  <sheetFormatPr defaultRowHeight="15"/>
  <cols>
    <col min="1" max="1" width="75.7109375" customWidth="1"/>
    <col min="2" max="2" width="16.85546875" customWidth="1"/>
    <col min="3" max="3" width="15.85546875" customWidth="1"/>
    <col min="4" max="4" width="19" customWidth="1"/>
    <col min="5" max="5" width="9.140625" hidden="1" customWidth="1"/>
    <col min="6" max="6" width="148" customWidth="1"/>
    <col min="7" max="7" width="81" customWidth="1"/>
    <col min="8" max="8" width="73.42578125" customWidth="1"/>
  </cols>
  <sheetData>
    <row r="3" spans="1:8">
      <c r="A3" s="15" t="s">
        <v>20</v>
      </c>
      <c r="B3" s="6" t="s">
        <v>11</v>
      </c>
      <c r="C3" s="7" t="s">
        <v>12</v>
      </c>
      <c r="D3" s="4" t="s">
        <v>29</v>
      </c>
      <c r="F3" s="25" t="s">
        <v>96</v>
      </c>
    </row>
    <row r="4" spans="1:8">
      <c r="A4" s="16" t="s">
        <v>7</v>
      </c>
      <c r="B4" s="1">
        <v>7</v>
      </c>
      <c r="C4" s="1">
        <v>14</v>
      </c>
      <c r="D4" s="1">
        <v>50</v>
      </c>
      <c r="F4" s="26">
        <f>C4*$B$37</f>
        <v>404.44096601073352</v>
      </c>
    </row>
    <row r="5" spans="1:8">
      <c r="A5" s="16" t="s">
        <v>8</v>
      </c>
      <c r="B5" s="1">
        <v>13</v>
      </c>
      <c r="C5" s="1">
        <v>26</v>
      </c>
      <c r="D5" s="1">
        <v>60</v>
      </c>
      <c r="F5" s="26">
        <f t="shared" ref="F5:F14" si="0">C5*$B$37</f>
        <v>751.10465116279079</v>
      </c>
    </row>
    <row r="6" spans="1:8">
      <c r="A6" s="16" t="s">
        <v>0</v>
      </c>
      <c r="B6" s="1">
        <v>6</v>
      </c>
      <c r="C6" s="1">
        <v>12</v>
      </c>
      <c r="D6" s="1">
        <v>30</v>
      </c>
      <c r="F6" s="26">
        <f t="shared" si="0"/>
        <v>346.66368515205727</v>
      </c>
    </row>
    <row r="7" spans="1:8">
      <c r="A7" s="16" t="s">
        <v>2</v>
      </c>
      <c r="B7" s="1">
        <v>8</v>
      </c>
      <c r="C7" s="1">
        <v>16</v>
      </c>
      <c r="D7" s="1">
        <v>50</v>
      </c>
      <c r="F7" s="26">
        <f t="shared" si="0"/>
        <v>462.21824686940971</v>
      </c>
      <c r="H7" t="s">
        <v>71</v>
      </c>
    </row>
    <row r="8" spans="1:8">
      <c r="A8" s="16" t="s">
        <v>4</v>
      </c>
      <c r="B8" s="1">
        <v>2</v>
      </c>
      <c r="C8" s="1">
        <v>4</v>
      </c>
      <c r="D8" s="1">
        <v>30</v>
      </c>
      <c r="F8" s="26">
        <f t="shared" si="0"/>
        <v>115.55456171735243</v>
      </c>
    </row>
    <row r="9" spans="1:8">
      <c r="A9" s="16" t="s">
        <v>1</v>
      </c>
      <c r="B9" s="1">
        <v>12</v>
      </c>
      <c r="C9" s="1">
        <v>24</v>
      </c>
      <c r="D9" s="1">
        <v>60</v>
      </c>
      <c r="F9" s="26">
        <f t="shared" si="0"/>
        <v>693.32737030411454</v>
      </c>
    </row>
    <row r="10" spans="1:8">
      <c r="A10" s="16" t="s">
        <v>5</v>
      </c>
      <c r="B10" s="1">
        <v>4</v>
      </c>
      <c r="C10" s="1">
        <v>8</v>
      </c>
      <c r="D10" s="1">
        <v>30</v>
      </c>
      <c r="F10" s="26">
        <f t="shared" si="0"/>
        <v>231.10912343470486</v>
      </c>
    </row>
    <row r="11" spans="1:8">
      <c r="A11" s="16" t="s">
        <v>10</v>
      </c>
      <c r="B11" s="1">
        <v>11</v>
      </c>
      <c r="C11" s="1">
        <v>22</v>
      </c>
      <c r="D11" s="1">
        <v>50</v>
      </c>
      <c r="F11" s="26">
        <f t="shared" si="0"/>
        <v>635.5500894454384</v>
      </c>
    </row>
    <row r="12" spans="1:8">
      <c r="A12" s="16" t="s">
        <v>9</v>
      </c>
      <c r="B12" s="1">
        <v>10</v>
      </c>
      <c r="C12" s="1">
        <v>20</v>
      </c>
      <c r="D12" s="1">
        <v>50</v>
      </c>
      <c r="F12" s="26">
        <f t="shared" si="0"/>
        <v>577.77280858676215</v>
      </c>
    </row>
    <row r="13" spans="1:8">
      <c r="A13" s="16" t="s">
        <v>6</v>
      </c>
      <c r="B13" s="1">
        <v>10</v>
      </c>
      <c r="C13" s="1">
        <v>20</v>
      </c>
      <c r="D13" s="1">
        <v>50</v>
      </c>
      <c r="F13" s="26">
        <f t="shared" si="0"/>
        <v>577.77280858676215</v>
      </c>
    </row>
    <row r="14" spans="1:8">
      <c r="A14" s="16" t="s">
        <v>3</v>
      </c>
      <c r="B14" s="1">
        <v>3</v>
      </c>
      <c r="C14" s="1">
        <v>6</v>
      </c>
      <c r="D14" s="1">
        <v>30</v>
      </c>
      <c r="F14" s="26">
        <f t="shared" si="0"/>
        <v>173.33184257602863</v>
      </c>
    </row>
    <row r="15" spans="1:8">
      <c r="D15">
        <f>SUM(D4:D14)</f>
        <v>490</v>
      </c>
      <c r="E15" t="s">
        <v>30</v>
      </c>
      <c r="F15" s="27">
        <f>SUM(F4:F14)</f>
        <v>4968.8461538461552</v>
      </c>
    </row>
    <row r="16" spans="1:8">
      <c r="C16">
        <f>SUM(C4:C14)</f>
        <v>172</v>
      </c>
      <c r="D16" t="s">
        <v>13</v>
      </c>
    </row>
    <row r="18" spans="1:10">
      <c r="A18" s="9" t="s">
        <v>19</v>
      </c>
    </row>
    <row r="19" spans="1:10">
      <c r="A19" s="1" t="s">
        <v>14</v>
      </c>
      <c r="B19" s="4" t="s">
        <v>15</v>
      </c>
    </row>
    <row r="20" spans="1:10">
      <c r="A20" s="1" t="s">
        <v>17</v>
      </c>
      <c r="B20" s="4" t="s">
        <v>16</v>
      </c>
      <c r="D20" s="17"/>
      <c r="F20" s="24" t="s">
        <v>84</v>
      </c>
    </row>
    <row r="21" spans="1:10">
      <c r="A21" s="1" t="s">
        <v>15</v>
      </c>
      <c r="B21" s="4" t="s">
        <v>18</v>
      </c>
      <c r="F21" s="24" t="s">
        <v>92</v>
      </c>
      <c r="J21" s="8"/>
    </row>
    <row r="24" spans="1:10">
      <c r="A24" s="14" t="s">
        <v>21</v>
      </c>
    </row>
    <row r="25" spans="1:10">
      <c r="A25" s="1" t="s">
        <v>85</v>
      </c>
      <c r="B25" s="13">
        <v>385200</v>
      </c>
    </row>
    <row r="26" spans="1:10">
      <c r="A26" s="1" t="s">
        <v>23</v>
      </c>
      <c r="B26" s="13">
        <v>32100</v>
      </c>
      <c r="D26" s="20"/>
      <c r="F26" s="24" t="s">
        <v>87</v>
      </c>
    </row>
    <row r="27" spans="1:10">
      <c r="A27" s="1" t="s">
        <v>24</v>
      </c>
      <c r="B27" s="1">
        <v>201</v>
      </c>
      <c r="F27" s="24" t="s">
        <v>91</v>
      </c>
    </row>
    <row r="30" spans="1:10">
      <c r="A30" s="12" t="s">
        <v>25</v>
      </c>
    </row>
    <row r="31" spans="1:10">
      <c r="A31" s="1" t="s">
        <v>75</v>
      </c>
      <c r="B31" s="13">
        <v>121100</v>
      </c>
      <c r="F31" s="25" t="s">
        <v>89</v>
      </c>
    </row>
    <row r="32" spans="1:10">
      <c r="A32" s="20" t="s">
        <v>88</v>
      </c>
      <c r="F32" s="25" t="s">
        <v>90</v>
      </c>
    </row>
    <row r="33" spans="1:10">
      <c r="A33" s="20" t="s">
        <v>95</v>
      </c>
    </row>
    <row r="34" spans="1:10">
      <c r="A34" s="20" t="s">
        <v>86</v>
      </c>
      <c r="B34" s="5"/>
    </row>
    <row r="35" spans="1:10">
      <c r="A35" s="20" t="s">
        <v>81</v>
      </c>
    </row>
    <row r="36" spans="1:10">
      <c r="A36" s="18" t="s">
        <v>74</v>
      </c>
      <c r="B36" s="19">
        <f>B31/52+8*B27+1032</f>
        <v>4968.8461538461543</v>
      </c>
      <c r="F36" s="25" t="s">
        <v>93</v>
      </c>
    </row>
    <row r="37" spans="1:10">
      <c r="A37" s="18" t="s">
        <v>73</v>
      </c>
      <c r="B37" s="19">
        <f>B36/C16</f>
        <v>28.888640429338107</v>
      </c>
      <c r="F37" s="25" t="s">
        <v>94</v>
      </c>
    </row>
    <row r="40" spans="1:10">
      <c r="A40" s="20"/>
    </row>
    <row r="44" spans="1:10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>
      <c r="A45" s="21"/>
      <c r="B45" s="17"/>
      <c r="C45" s="17"/>
      <c r="D45" s="17"/>
      <c r="E45" s="17"/>
      <c r="F45" s="17"/>
      <c r="G45" s="17"/>
      <c r="H45" s="17"/>
      <c r="I45" s="17"/>
      <c r="J45" s="17"/>
    </row>
    <row r="46" spans="1:10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>
      <c r="A53" s="17"/>
      <c r="B53" s="17"/>
      <c r="C53" s="22"/>
      <c r="D53" s="22"/>
      <c r="E53" s="22"/>
      <c r="F53" s="17"/>
      <c r="G53" s="23"/>
      <c r="H53" s="17"/>
      <c r="I53" s="17"/>
      <c r="J53" s="17"/>
    </row>
    <row r="54" spans="1:10">
      <c r="A54" s="17"/>
      <c r="B54" s="17"/>
      <c r="C54" s="22"/>
      <c r="D54" s="22"/>
      <c r="E54" s="17"/>
      <c r="F54" s="17"/>
      <c r="G54" s="17"/>
      <c r="H54" s="17"/>
      <c r="I54" s="17"/>
      <c r="J54" s="17"/>
    </row>
    <row r="55" spans="1:10">
      <c r="A55" s="17"/>
      <c r="B55" s="17"/>
      <c r="C55" s="22"/>
      <c r="D55" s="22"/>
      <c r="E55" s="17"/>
      <c r="F55" s="17"/>
      <c r="G55" s="17"/>
      <c r="H55" s="17"/>
      <c r="I55" s="17"/>
      <c r="J55" s="17"/>
    </row>
    <row r="56" spans="1:10">
      <c r="A56" s="17"/>
      <c r="B56" s="17"/>
      <c r="C56" s="22"/>
      <c r="D56" s="17"/>
      <c r="E56" s="17"/>
      <c r="F56" s="17"/>
      <c r="G56" s="17"/>
      <c r="H56" s="17"/>
      <c r="I56" s="17"/>
      <c r="J56" s="17"/>
    </row>
    <row r="57" spans="1:10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>
      <c r="A64" s="17"/>
      <c r="B64" s="17"/>
      <c r="C64" s="17"/>
      <c r="D64" s="17"/>
      <c r="E64" s="17"/>
      <c r="F64" s="17"/>
      <c r="G64" s="17"/>
      <c r="H64" s="17"/>
      <c r="I64" s="17"/>
      <c r="J64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2"/>
  <sheetViews>
    <sheetView topLeftCell="A28" workbookViewId="0">
      <selection activeCell="E42" sqref="E42"/>
    </sheetView>
  </sheetViews>
  <sheetFormatPr defaultRowHeight="15"/>
  <cols>
    <col min="1" max="1" width="75.7109375" customWidth="1"/>
    <col min="2" max="2" width="16.85546875" customWidth="1"/>
    <col min="3" max="3" width="15.85546875" customWidth="1"/>
    <col min="4" max="4" width="34.42578125" customWidth="1"/>
    <col min="8" max="8" width="26.85546875" customWidth="1"/>
  </cols>
  <sheetData>
    <row r="3" spans="1:8">
      <c r="A3" s="15" t="s">
        <v>20</v>
      </c>
      <c r="B3" s="6" t="s">
        <v>11</v>
      </c>
      <c r="C3" s="7" t="s">
        <v>12</v>
      </c>
      <c r="D3" s="4" t="s">
        <v>29</v>
      </c>
    </row>
    <row r="4" spans="1:8">
      <c r="A4" s="16" t="s">
        <v>7</v>
      </c>
      <c r="B4" s="1">
        <v>7</v>
      </c>
      <c r="C4" s="1">
        <v>14</v>
      </c>
      <c r="D4" s="1">
        <v>50</v>
      </c>
    </row>
    <row r="5" spans="1:8">
      <c r="A5" s="16" t="s">
        <v>8</v>
      </c>
      <c r="B5" s="1">
        <v>13</v>
      </c>
      <c r="C5" s="1">
        <v>26</v>
      </c>
      <c r="D5" s="1">
        <v>60</v>
      </c>
    </row>
    <row r="6" spans="1:8">
      <c r="A6" s="16" t="s">
        <v>0</v>
      </c>
      <c r="B6" s="1">
        <v>6</v>
      </c>
      <c r="C6" s="1">
        <v>12</v>
      </c>
      <c r="D6" s="1">
        <v>30</v>
      </c>
    </row>
    <row r="7" spans="1:8">
      <c r="A7" s="16" t="s">
        <v>2</v>
      </c>
      <c r="B7" s="1">
        <v>8</v>
      </c>
      <c r="C7" s="1">
        <v>16</v>
      </c>
      <c r="D7" s="1">
        <v>50</v>
      </c>
      <c r="H7" t="s">
        <v>71</v>
      </c>
    </row>
    <row r="8" spans="1:8">
      <c r="A8" s="16" t="s">
        <v>4</v>
      </c>
      <c r="B8" s="1"/>
      <c r="C8" s="1"/>
      <c r="D8" s="1"/>
    </row>
    <row r="9" spans="1:8">
      <c r="A9" s="16" t="s">
        <v>1</v>
      </c>
      <c r="B9" s="1">
        <v>12</v>
      </c>
      <c r="C9" s="1">
        <v>24</v>
      </c>
      <c r="D9" s="1">
        <v>60</v>
      </c>
    </row>
    <row r="10" spans="1:8">
      <c r="A10" s="16" t="s">
        <v>5</v>
      </c>
      <c r="B10" s="1">
        <v>4</v>
      </c>
      <c r="C10" s="1">
        <v>8</v>
      </c>
      <c r="D10" s="1">
        <v>30</v>
      </c>
    </row>
    <row r="11" spans="1:8">
      <c r="A11" s="16" t="s">
        <v>10</v>
      </c>
      <c r="B11" s="1">
        <v>11</v>
      </c>
      <c r="C11" s="1">
        <v>22</v>
      </c>
      <c r="D11" s="1">
        <v>50</v>
      </c>
    </row>
    <row r="12" spans="1:8">
      <c r="A12" s="16" t="s">
        <v>9</v>
      </c>
      <c r="B12" s="1">
        <v>10</v>
      </c>
      <c r="C12" s="1">
        <v>20</v>
      </c>
      <c r="D12" s="1">
        <v>50</v>
      </c>
    </row>
    <row r="13" spans="1:8">
      <c r="A13" s="16" t="s">
        <v>6</v>
      </c>
      <c r="B13" s="1">
        <v>10</v>
      </c>
      <c r="C13" s="1">
        <v>20</v>
      </c>
      <c r="D13" s="1">
        <v>50</v>
      </c>
    </row>
    <row r="14" spans="1:8">
      <c r="A14" s="16" t="s">
        <v>3</v>
      </c>
      <c r="B14" s="1">
        <v>3</v>
      </c>
      <c r="C14" s="1">
        <v>6</v>
      </c>
      <c r="D14" s="1">
        <v>30</v>
      </c>
    </row>
    <row r="15" spans="1:8">
      <c r="D15">
        <f>SUM(D4:D14)</f>
        <v>460</v>
      </c>
      <c r="E15" t="s">
        <v>30</v>
      </c>
      <c r="F15" t="s">
        <v>31</v>
      </c>
    </row>
    <row r="16" spans="1:8">
      <c r="C16">
        <f>SUM(C4:C14)</f>
        <v>168</v>
      </c>
      <c r="D16" t="s">
        <v>13</v>
      </c>
    </row>
    <row r="18" spans="1:4">
      <c r="A18" s="9" t="s">
        <v>19</v>
      </c>
    </row>
    <row r="19" spans="1:4">
      <c r="A19" s="1" t="s">
        <v>14</v>
      </c>
      <c r="B19" s="4" t="s">
        <v>15</v>
      </c>
    </row>
    <row r="20" spans="1:4">
      <c r="A20" s="1" t="s">
        <v>17</v>
      </c>
      <c r="B20" s="4" t="s">
        <v>16</v>
      </c>
      <c r="D20" s="10" t="s">
        <v>82</v>
      </c>
    </row>
    <row r="21" spans="1:4">
      <c r="A21" s="1" t="s">
        <v>15</v>
      </c>
      <c r="B21" s="4" t="s">
        <v>18</v>
      </c>
    </row>
    <row r="24" spans="1:4">
      <c r="A24" s="14" t="s">
        <v>21</v>
      </c>
    </row>
    <row r="25" spans="1:4">
      <c r="A25" s="1" t="s">
        <v>22</v>
      </c>
      <c r="B25" s="13">
        <v>288000</v>
      </c>
    </row>
    <row r="26" spans="1:4">
      <c r="A26" s="1" t="s">
        <v>23</v>
      </c>
      <c r="B26" s="13">
        <v>24000</v>
      </c>
      <c r="D26" s="10" t="s">
        <v>83</v>
      </c>
    </row>
    <row r="27" spans="1:4">
      <c r="A27" s="1" t="s">
        <v>24</v>
      </c>
      <c r="B27" s="1">
        <v>150</v>
      </c>
    </row>
    <row r="30" spans="1:4">
      <c r="A30" s="12" t="s">
        <v>25</v>
      </c>
    </row>
    <row r="31" spans="1:4">
      <c r="A31" s="1" t="s">
        <v>75</v>
      </c>
      <c r="B31" s="13">
        <v>150000</v>
      </c>
      <c r="C31" t="s">
        <v>80</v>
      </c>
    </row>
    <row r="32" spans="1:4">
      <c r="A32" s="20" t="s">
        <v>76</v>
      </c>
    </row>
    <row r="33" spans="1:7">
      <c r="A33" s="20" t="s">
        <v>77</v>
      </c>
    </row>
    <row r="34" spans="1:7">
      <c r="A34" s="20" t="s">
        <v>78</v>
      </c>
      <c r="B34" s="5"/>
    </row>
    <row r="35" spans="1:7">
      <c r="A35" s="20" t="s">
        <v>79</v>
      </c>
    </row>
    <row r="36" spans="1:7">
      <c r="A36" s="18" t="s">
        <v>74</v>
      </c>
      <c r="B36" s="19">
        <f>B31/52+8*B27</f>
        <v>4084.6153846153848</v>
      </c>
    </row>
    <row r="37" spans="1:7">
      <c r="A37" s="18" t="s">
        <v>73</v>
      </c>
      <c r="B37" s="19">
        <f>B36/C16</f>
        <v>24.313186813186814</v>
      </c>
    </row>
    <row r="40" spans="1:7">
      <c r="A40" s="11" t="s">
        <v>26</v>
      </c>
    </row>
    <row r="41" spans="1:7">
      <c r="A41" t="s">
        <v>27</v>
      </c>
    </row>
    <row r="44" spans="1:7">
      <c r="A44" s="10" t="s">
        <v>28</v>
      </c>
    </row>
    <row r="45" spans="1:7">
      <c r="A45" s="8" t="s">
        <v>46</v>
      </c>
    </row>
    <row r="46" spans="1:7">
      <c r="A46" t="s">
        <v>32</v>
      </c>
      <c r="B46" t="s">
        <v>33</v>
      </c>
      <c r="E46" t="s">
        <v>35</v>
      </c>
      <c r="G46" t="s">
        <v>37</v>
      </c>
    </row>
    <row r="47" spans="1:7">
      <c r="B47" t="s">
        <v>34</v>
      </c>
      <c r="E47" t="s">
        <v>36</v>
      </c>
      <c r="G47" t="s">
        <v>38</v>
      </c>
    </row>
    <row r="48" spans="1:7">
      <c r="B48" t="s">
        <v>50</v>
      </c>
      <c r="C48" t="s">
        <v>40</v>
      </c>
      <c r="E48" t="s">
        <v>39</v>
      </c>
      <c r="G48" t="s">
        <v>41</v>
      </c>
    </row>
    <row r="49" spans="1:10">
      <c r="B49" t="s">
        <v>51</v>
      </c>
      <c r="C49" t="s">
        <v>42</v>
      </c>
      <c r="E49" t="s">
        <v>43</v>
      </c>
      <c r="G49" t="s">
        <v>47</v>
      </c>
    </row>
    <row r="50" spans="1:10">
      <c r="B50" t="s">
        <v>52</v>
      </c>
      <c r="C50" t="s">
        <v>44</v>
      </c>
      <c r="E50" t="s">
        <v>45</v>
      </c>
      <c r="G50" t="s">
        <v>48</v>
      </c>
    </row>
    <row r="51" spans="1:10">
      <c r="B51" t="s">
        <v>58</v>
      </c>
      <c r="C51" t="s">
        <v>59</v>
      </c>
      <c r="E51" t="s">
        <v>60</v>
      </c>
      <c r="G51" t="s">
        <v>61</v>
      </c>
    </row>
    <row r="53" spans="1:10">
      <c r="B53" t="s">
        <v>49</v>
      </c>
      <c r="C53" s="2" t="s">
        <v>53</v>
      </c>
      <c r="D53" s="2" t="s">
        <v>62</v>
      </c>
      <c r="E53" s="2" t="s">
        <v>56</v>
      </c>
      <c r="G53" s="3" t="s">
        <v>57</v>
      </c>
    </row>
    <row r="54" spans="1:10">
      <c r="C54" s="2" t="s">
        <v>54</v>
      </c>
      <c r="D54" s="2" t="s">
        <v>63</v>
      </c>
      <c r="G54">
        <v>128</v>
      </c>
    </row>
    <row r="55" spans="1:10">
      <c r="C55" s="2" t="s">
        <v>55</v>
      </c>
      <c r="D55" s="2" t="s">
        <v>64</v>
      </c>
      <c r="G55">
        <v>136</v>
      </c>
    </row>
    <row r="56" spans="1:10">
      <c r="C56" s="2" t="s">
        <v>65</v>
      </c>
      <c r="G56">
        <v>160</v>
      </c>
      <c r="H56" t="s">
        <v>68</v>
      </c>
    </row>
    <row r="57" spans="1:10">
      <c r="D57" s="17"/>
      <c r="E57" s="17"/>
      <c r="F57" s="17"/>
      <c r="G57" s="17"/>
      <c r="H57" s="17"/>
      <c r="I57" s="17"/>
      <c r="J57" s="17"/>
    </row>
    <row r="59" spans="1:10">
      <c r="A59" s="10" t="s">
        <v>72</v>
      </c>
    </row>
    <row r="60" spans="1:10">
      <c r="A60" t="s">
        <v>69</v>
      </c>
      <c r="B60" t="s">
        <v>66</v>
      </c>
    </row>
    <row r="61" spans="1:10">
      <c r="A61" s="17"/>
    </row>
    <row r="62" spans="1:10">
      <c r="B62" t="s">
        <v>67</v>
      </c>
      <c r="D62" t="s">
        <v>70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auto TS Struhařov (2)</vt:lpstr>
      <vt:lpstr>auto TS Struhařov pom. výpočty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dáša</dc:creator>
  <cp:lastModifiedBy>dáša</cp:lastModifiedBy>
  <cp:lastPrinted>2015-12-14T16:22:35Z</cp:lastPrinted>
  <dcterms:created xsi:type="dcterms:W3CDTF">2015-07-15T14:07:10Z</dcterms:created>
  <dcterms:modified xsi:type="dcterms:W3CDTF">2015-12-15T13:19:17Z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